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 firstSheet="1" activeTab="1"/>
  </bookViews>
  <sheets>
    <sheet name="Výdaje školy" sheetId="1" r:id="rId1"/>
    <sheet name="Účto 1.9.2017-31.8.2018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28" i="4" l="1"/>
  <c r="C28" i="4"/>
  <c r="G16" i="4"/>
  <c r="F16" i="4"/>
  <c r="F18" i="4"/>
  <c r="F28" i="4"/>
  <c r="F30" i="4"/>
  <c r="C16" i="4"/>
  <c r="B16" i="4"/>
  <c r="B18" i="4"/>
  <c r="B28" i="4"/>
  <c r="B30" i="4"/>
  <c r="S26" i="4"/>
  <c r="F36" i="1"/>
  <c r="E36" i="1"/>
  <c r="C8" i="1"/>
  <c r="C36" i="1"/>
  <c r="F37" i="1"/>
</calcChain>
</file>

<file path=xl/sharedStrings.xml><?xml version="1.0" encoding="utf-8"?>
<sst xmlns="http://schemas.openxmlformats.org/spreadsheetml/2006/main" count="86" uniqueCount="76">
  <si>
    <t>Čerpání darů SR - není čerpání z rozpočtu školy - rok 2017/2018</t>
  </si>
  <si>
    <t>Čerpání od 1. 9. 2017 - 31. 8. 2018</t>
  </si>
  <si>
    <t>číslo</t>
  </si>
  <si>
    <t>datum</t>
  </si>
  <si>
    <t>SR</t>
  </si>
  <si>
    <t>text</t>
  </si>
  <si>
    <t>výdej-čerpání / 648 0310</t>
  </si>
  <si>
    <t>dokladu</t>
  </si>
  <si>
    <t>příjem</t>
  </si>
  <si>
    <t>501 0741, 501 0881</t>
  </si>
  <si>
    <t>PS</t>
  </si>
  <si>
    <t>PS k 1.9.2017</t>
  </si>
  <si>
    <t>932/2017</t>
  </si>
  <si>
    <t>2371/2017</t>
  </si>
  <si>
    <t>2363/2017</t>
  </si>
  <si>
    <t>2382/2017</t>
  </si>
  <si>
    <t>2890/2017</t>
  </si>
  <si>
    <t>2895/2017</t>
  </si>
  <si>
    <t>2530/2018</t>
  </si>
  <si>
    <t>108/2018</t>
  </si>
  <si>
    <t>304/2018</t>
  </si>
  <si>
    <t>1549/2018</t>
  </si>
  <si>
    <t>3502/2018</t>
  </si>
  <si>
    <t>3504/2018</t>
  </si>
  <si>
    <t>2655/2018</t>
  </si>
  <si>
    <t>3506/2018</t>
  </si>
  <si>
    <t>3507/2018</t>
  </si>
  <si>
    <t>2714/2018</t>
  </si>
  <si>
    <t>Celkem</t>
  </si>
  <si>
    <t>Celkem výdej</t>
  </si>
  <si>
    <r>
      <t xml:space="preserve"> </t>
    </r>
    <r>
      <rPr>
        <b/>
        <sz val="10"/>
        <rFont val="Lucida Sans Unicode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Zbývá čerpat</t>
    </r>
  </si>
  <si>
    <t>Dne: 31.8.2018</t>
  </si>
  <si>
    <t>Zpracovala: Veronika Žárská</t>
  </si>
  <si>
    <t>2736/2018</t>
  </si>
  <si>
    <t>2721/2018</t>
  </si>
  <si>
    <t>TV - konstrukce doskočiště</t>
  </si>
  <si>
    <t>Kontinentální pohár doprava</t>
  </si>
  <si>
    <t>Prevence - přednáška Pohled do zrcadla</t>
  </si>
  <si>
    <t>Doprava Eurorebus - finále Praha</t>
  </si>
  <si>
    <t>Počítače tenké klienty IVT I.</t>
  </si>
  <si>
    <t>Monitory + televize IVT I.</t>
  </si>
  <si>
    <t>Příjem daru</t>
  </si>
  <si>
    <t>Vyúčtování zálohy sportovní aktivity - minulé období</t>
  </si>
  <si>
    <t>Knihy do žák. knihovny</t>
  </si>
  <si>
    <t>Hudební nástroj - theremin</t>
  </si>
  <si>
    <t xml:space="preserve">Dar na uspořádání plesu </t>
  </si>
  <si>
    <t>Ples GPB - pronájem sálu</t>
  </si>
  <si>
    <t>Cestovné žáků na sportovní soutěže</t>
  </si>
  <si>
    <t>Volejbalové sloupky do TV</t>
  </si>
  <si>
    <t>Hudební nástroje - kombo Marshall, kytara Scheste Banshee-6, prstové činely, buben, stojan Herkules</t>
  </si>
  <si>
    <t>Zpěvníky Já písnička 1,2 díl</t>
  </si>
  <si>
    <t>Soutěž žáků Streetech doprava</t>
  </si>
  <si>
    <t>Příjmy</t>
  </si>
  <si>
    <t>Výdaje</t>
  </si>
  <si>
    <t>zůstatek v pokladně</t>
  </si>
  <si>
    <t>Konečný stav</t>
  </si>
  <si>
    <t>P O K L A D N A</t>
  </si>
  <si>
    <t>B A N K A</t>
  </si>
  <si>
    <t>Fa-stuhy</t>
  </si>
  <si>
    <t>pokladna</t>
  </si>
  <si>
    <t>poplatky</t>
  </si>
  <si>
    <t>knihy</t>
  </si>
  <si>
    <t>ubrousky</t>
  </si>
  <si>
    <t>dar GPB</t>
  </si>
  <si>
    <t>ples GPB</t>
  </si>
  <si>
    <t>příspěvky</t>
  </si>
  <si>
    <t>převod z BÚ</t>
  </si>
  <si>
    <t>vyúčtování školy</t>
  </si>
  <si>
    <t>výbor - schůze</t>
  </si>
  <si>
    <t>30.5.208</t>
  </si>
  <si>
    <t>příjem z pokladny-příspěvky</t>
  </si>
  <si>
    <t>Účetnictví spolku GPB za školní rok 2017/2018</t>
  </si>
  <si>
    <t>učitelé bufet mat.</t>
  </si>
  <si>
    <t>studenti bufet mat.</t>
  </si>
  <si>
    <t>příspěvky na BÚ</t>
  </si>
  <si>
    <t>zůstatek na účtě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</si>
</sst>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 wrapText="1"/>
    </xf>
    <xf numFmtId="14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4" fontId="0" fillId="0" borderId="4" xfId="0" applyNumberFormat="1" applyFill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14" fontId="0" fillId="0" borderId="4" xfId="0" applyNumberFormat="1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14" fontId="0" fillId="0" borderId="4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4" fontId="0" fillId="0" borderId="7" xfId="0" applyNumberFormat="1" applyFill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4" xfId="0" applyNumberFormat="1" applyFill="1" applyBorder="1" applyAlignment="1">
      <alignment wrapText="1"/>
    </xf>
    <xf numFmtId="4" fontId="0" fillId="0" borderId="4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/>
    <xf numFmtId="4" fontId="2" fillId="3" borderId="16" xfId="0" applyNumberFormat="1" applyFont="1" applyFill="1" applyBorder="1" applyAlignment="1">
      <alignment horizontal="center"/>
    </xf>
    <xf numFmtId="0" fontId="2" fillId="4" borderId="16" xfId="0" applyFont="1" applyFill="1" applyBorder="1"/>
    <xf numFmtId="164" fontId="2" fillId="3" borderId="16" xfId="0" applyNumberFormat="1" applyFont="1" applyFill="1" applyBorder="1"/>
    <xf numFmtId="0" fontId="4" fillId="5" borderId="14" xfId="0" applyFont="1" applyFill="1" applyBorder="1" applyAlignment="1">
      <alignment horizontal="left"/>
    </xf>
    <xf numFmtId="0" fontId="0" fillId="5" borderId="17" xfId="0" applyFill="1" applyBorder="1"/>
    <xf numFmtId="164" fontId="0" fillId="5" borderId="17" xfId="0" applyNumberFormat="1" applyFill="1" applyBorder="1"/>
    <xf numFmtId="164" fontId="2" fillId="5" borderId="15" xfId="0" applyNumberFormat="1" applyFont="1" applyFill="1" applyBorder="1"/>
    <xf numFmtId="14" fontId="0" fillId="0" borderId="0" xfId="0" applyNumberFormat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Alignment="1">
      <alignment vertical="center"/>
    </xf>
    <xf numFmtId="0" fontId="0" fillId="6" borderId="0" xfId="0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6" fillId="6" borderId="0" xfId="0" applyFont="1" applyFill="1"/>
    <xf numFmtId="0" fontId="0" fillId="6" borderId="28" xfId="0" applyFill="1" applyBorder="1"/>
    <xf numFmtId="0" fontId="0" fillId="6" borderId="29" xfId="0" applyFill="1" applyBorder="1"/>
    <xf numFmtId="0" fontId="0" fillId="0" borderId="30" xfId="0" applyBorder="1"/>
    <xf numFmtId="0" fontId="0" fillId="0" borderId="31" xfId="0" applyBorder="1"/>
    <xf numFmtId="0" fontId="0" fillId="6" borderId="32" xfId="0" applyFill="1" applyBorder="1"/>
    <xf numFmtId="14" fontId="0" fillId="6" borderId="33" xfId="0" applyNumberFormat="1" applyFill="1" applyBorder="1"/>
    <xf numFmtId="14" fontId="0" fillId="0" borderId="34" xfId="0" applyNumberFormat="1" applyBorder="1"/>
    <xf numFmtId="0" fontId="0" fillId="0" borderId="0" xfId="0" applyAlignment="1">
      <alignment horizontal="right"/>
    </xf>
    <xf numFmtId="0" fontId="6" fillId="0" borderId="0" xfId="0" applyFont="1"/>
    <xf numFmtId="0" fontId="6" fillId="7" borderId="20" xfId="0" applyFont="1" applyFill="1" applyBorder="1"/>
    <xf numFmtId="0" fontId="6" fillId="7" borderId="0" xfId="0" applyFont="1" applyFill="1" applyAlignment="1">
      <alignment horizontal="right"/>
    </xf>
    <xf numFmtId="14" fontId="6" fillId="7" borderId="0" xfId="0" applyNumberFormat="1" applyFont="1" applyFill="1"/>
    <xf numFmtId="0" fontId="6" fillId="7" borderId="0" xfId="0" applyFont="1" applyFill="1"/>
    <xf numFmtId="0" fontId="0" fillId="0" borderId="35" xfId="0" applyBorder="1"/>
    <xf numFmtId="0" fontId="0" fillId="0" borderId="3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ka.zarska\OneDrive%20-%20Gymn&#225;zium%20Petra%20Bezru&#269;e,%20Fr&#253;dek-M&#237;stek,%20p&#345;&#237;sp&#283;vkov&#225;%20organizace\Dokumenty\Zaloha%20ucetni\Dokumenty\&#269;erp&#225;n&#237;%20daru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 fond-zůstatek"/>
      <sheetName val="dar Biocel"/>
      <sheetName val="SRPŠ 2007"/>
      <sheetName val="SR 1.9.06-30.3.07"/>
      <sheetName val="SR 1.4.-31.8.07"/>
      <sheetName val="1.9.07-30.6.08"/>
      <sheetName val="Suidová"/>
      <sheetName val="SRPŠ 2008"/>
      <sheetName val="Kočí"/>
      <sheetName val="MIKO international"/>
      <sheetName val="Distep 2008"/>
      <sheetName val="1.9.08-30.6.09"/>
      <sheetName val="1.9.09-31.8.2010"/>
      <sheetName val="SRPŠ 2009"/>
      <sheetName val="TEZU BIO s.r.o."/>
      <sheetName val="Liberdová"/>
      <sheetName val="pojistné náhrady-RF"/>
      <sheetName val="SRPŠ 2010"/>
      <sheetName val="Distep 2010"/>
      <sheetName val="SRPŠ 2011"/>
      <sheetName val="1.9.10 -31.8.2011"/>
      <sheetName val="Distep 2011"/>
      <sheetName val="Fridrich Petr 2011"/>
      <sheetName val="ČEZ 2011"/>
      <sheetName val="Jelínek 2011"/>
      <sheetName val="Navrátil-AULA"/>
      <sheetName val="Baranová"/>
      <sheetName val="SRPŠ 2012"/>
      <sheetName val="1.9.11-31.8.12"/>
      <sheetName val="Život dětem 2013"/>
      <sheetName val="1.9.12-31.8.13"/>
      <sheetName val="SRPŠ 2013"/>
      <sheetName val="1.9.13-31.8.14"/>
      <sheetName val="2014 SRPŠ"/>
      <sheetName val="Život dětem 2014"/>
      <sheetName val="SRPŠ 1.9.2014-31.8.2015"/>
      <sheetName val="SRPŠ 2015"/>
      <sheetName val="SRPŠ 1.9.2015-31.8.2016"/>
      <sheetName val="SRPŠ 2016"/>
      <sheetName val="Macíček"/>
      <sheetName val="Distep 2016"/>
      <sheetName val="dar profesoři"/>
      <sheetName val="Marketing.centrum"/>
      <sheetName val="Burel 2015"/>
      <sheetName val="alfa Mach "/>
      <sheetName val="Život dětem 2015"/>
      <sheetName val="Život dětem 2016"/>
      <sheetName val="Život dětem 2017"/>
      <sheetName val="Život dětem 2018"/>
      <sheetName val="SRPŠ 2017"/>
      <sheetName val="SRPŠ  1.9.2016-31.8.2017"/>
      <sheetName val="SRPŠ 1.9.2017-31.8.2018"/>
      <sheetName val="SRPŠ 2018"/>
      <sheetName val="tabulka čerpání dar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8">
          <cell r="F38">
            <v>0</v>
          </cell>
        </row>
      </sheetData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topLeftCell="A10" workbookViewId="0">
      <selection activeCell="J18" sqref="J18"/>
    </sheetView>
  </sheetViews>
  <sheetFormatPr defaultRowHeight="15" x14ac:dyDescent="0.25"/>
  <cols>
    <col min="1" max="1" width="10.140625" customWidth="1"/>
    <col min="2" max="2" width="10" customWidth="1"/>
    <col min="3" max="3" width="14" customWidth="1"/>
    <col min="4" max="4" width="26.28515625" customWidth="1"/>
    <col min="5" max="5" width="15.28515625" customWidth="1"/>
    <col min="6" max="6" width="13.28515625" bestFit="1" customWidth="1"/>
    <col min="7" max="7" width="13" customWidth="1"/>
  </cols>
  <sheetData>
    <row r="2" spans="1:9" ht="15.75" x14ac:dyDescent="0.25">
      <c r="A2" s="1" t="s">
        <v>0</v>
      </c>
      <c r="B2" s="2"/>
      <c r="C2" s="2"/>
      <c r="D2" s="2"/>
      <c r="E2" s="2"/>
      <c r="F2" s="2"/>
    </row>
    <row r="4" spans="1:9" ht="15.75" x14ac:dyDescent="0.25">
      <c r="A4" s="3" t="s">
        <v>1</v>
      </c>
      <c r="B4" s="3"/>
      <c r="C4" s="4"/>
      <c r="D4" s="4"/>
    </row>
    <row r="5" spans="1:9" ht="15.75" thickBot="1" x14ac:dyDescent="0.3"/>
    <row r="6" spans="1:9" x14ac:dyDescent="0.25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7"/>
    </row>
    <row r="7" spans="1:9" ht="15.75" thickBot="1" x14ac:dyDescent="0.3">
      <c r="A7" s="8" t="s">
        <v>7</v>
      </c>
      <c r="B7" s="9"/>
      <c r="C7" s="10" t="s">
        <v>8</v>
      </c>
      <c r="D7" s="10"/>
      <c r="E7" s="10" t="s">
        <v>9</v>
      </c>
      <c r="F7" s="11">
        <v>5180821</v>
      </c>
      <c r="I7" s="12"/>
    </row>
    <row r="8" spans="1:9" x14ac:dyDescent="0.25">
      <c r="A8" s="13" t="s">
        <v>10</v>
      </c>
      <c r="B8" s="14">
        <v>42979</v>
      </c>
      <c r="C8" s="15">
        <f>'[1]SRPŠ  1.9.2016-31.8.2017'!F38</f>
        <v>0</v>
      </c>
      <c r="D8" s="16" t="s">
        <v>11</v>
      </c>
      <c r="E8" s="17"/>
      <c r="F8" s="18"/>
      <c r="I8" s="12"/>
    </row>
    <row r="9" spans="1:9" x14ac:dyDescent="0.25">
      <c r="A9" s="19" t="s">
        <v>12</v>
      </c>
      <c r="B9" s="14">
        <v>43062</v>
      </c>
      <c r="C9" s="15">
        <v>46000</v>
      </c>
      <c r="D9" s="20" t="s">
        <v>41</v>
      </c>
      <c r="E9" s="21"/>
      <c r="F9" s="22"/>
    </row>
    <row r="10" spans="1:9" ht="30" x14ac:dyDescent="0.25">
      <c r="A10" s="13" t="s">
        <v>13</v>
      </c>
      <c r="B10" s="23">
        <v>43077</v>
      </c>
      <c r="C10" s="24"/>
      <c r="D10" s="25" t="s">
        <v>42</v>
      </c>
      <c r="E10" s="26"/>
      <c r="F10" s="27">
        <v>-160</v>
      </c>
      <c r="I10" s="77"/>
    </row>
    <row r="11" spans="1:9" x14ac:dyDescent="0.25">
      <c r="A11" s="13" t="s">
        <v>14</v>
      </c>
      <c r="B11" s="23">
        <v>43075</v>
      </c>
      <c r="C11" s="24"/>
      <c r="D11" s="28" t="s">
        <v>43</v>
      </c>
      <c r="E11" s="26">
        <v>5000</v>
      </c>
      <c r="F11" s="27"/>
      <c r="I11" s="77"/>
    </row>
    <row r="12" spans="1:9" x14ac:dyDescent="0.25">
      <c r="A12" s="13" t="s">
        <v>15</v>
      </c>
      <c r="B12" s="29">
        <v>43082</v>
      </c>
      <c r="C12" s="15"/>
      <c r="D12" s="20" t="s">
        <v>44</v>
      </c>
      <c r="E12" s="30">
        <v>11350</v>
      </c>
      <c r="F12" s="31"/>
      <c r="I12" s="77"/>
    </row>
    <row r="13" spans="1:9" x14ac:dyDescent="0.25">
      <c r="A13" s="32" t="s">
        <v>16</v>
      </c>
      <c r="B13" s="33">
        <v>43085</v>
      </c>
      <c r="C13" s="34"/>
      <c r="D13" s="35" t="s">
        <v>35</v>
      </c>
      <c r="E13" s="30">
        <v>11000</v>
      </c>
      <c r="F13" s="22"/>
      <c r="I13" s="77"/>
    </row>
    <row r="14" spans="1:9" ht="60" x14ac:dyDescent="0.25">
      <c r="A14" s="13" t="s">
        <v>17</v>
      </c>
      <c r="B14" s="14">
        <v>43090</v>
      </c>
      <c r="C14" s="15"/>
      <c r="D14" s="20" t="s">
        <v>49</v>
      </c>
      <c r="E14" s="30">
        <v>17682</v>
      </c>
      <c r="F14" s="36"/>
    </row>
    <row r="15" spans="1:9" x14ac:dyDescent="0.25">
      <c r="A15" s="13" t="s">
        <v>18</v>
      </c>
      <c r="B15" s="14">
        <v>43144</v>
      </c>
      <c r="C15" s="15"/>
      <c r="D15" s="20" t="s">
        <v>50</v>
      </c>
      <c r="E15" s="37">
        <v>1128</v>
      </c>
      <c r="F15" s="22"/>
    </row>
    <row r="16" spans="1:9" x14ac:dyDescent="0.25">
      <c r="A16" s="13" t="s">
        <v>19</v>
      </c>
      <c r="B16" s="14">
        <v>43140</v>
      </c>
      <c r="C16" s="15">
        <v>25000</v>
      </c>
      <c r="D16" s="20" t="s">
        <v>45</v>
      </c>
      <c r="E16" s="21"/>
      <c r="F16" s="22"/>
    </row>
    <row r="17" spans="1:6" x14ac:dyDescent="0.25">
      <c r="A17" s="38" t="s">
        <v>20</v>
      </c>
      <c r="B17" s="14">
        <v>43206</v>
      </c>
      <c r="C17" s="15">
        <v>100000</v>
      </c>
      <c r="D17" s="20" t="s">
        <v>41</v>
      </c>
      <c r="E17" s="21"/>
      <c r="F17" s="22"/>
    </row>
    <row r="18" spans="1:6" x14ac:dyDescent="0.25">
      <c r="A18" s="39" t="s">
        <v>21</v>
      </c>
      <c r="B18" s="14">
        <v>43199</v>
      </c>
      <c r="C18" s="40"/>
      <c r="D18" s="41" t="s">
        <v>46</v>
      </c>
      <c r="E18" s="42"/>
      <c r="F18" s="31">
        <v>25000</v>
      </c>
    </row>
    <row r="19" spans="1:6" x14ac:dyDescent="0.25">
      <c r="A19" s="43" t="s">
        <v>22</v>
      </c>
      <c r="B19" s="33">
        <v>43208</v>
      </c>
      <c r="C19" s="34"/>
      <c r="D19" s="35" t="s">
        <v>47</v>
      </c>
      <c r="E19" s="21"/>
      <c r="F19" s="22">
        <v>10000</v>
      </c>
    </row>
    <row r="20" spans="1:6" ht="30" x14ac:dyDescent="0.25">
      <c r="A20" s="39" t="s">
        <v>23</v>
      </c>
      <c r="B20" s="14">
        <v>43237</v>
      </c>
      <c r="C20" s="40"/>
      <c r="D20" s="41" t="s">
        <v>36</v>
      </c>
      <c r="E20" s="42"/>
      <c r="F20" s="22">
        <v>3431</v>
      </c>
    </row>
    <row r="21" spans="1:6" ht="30" x14ac:dyDescent="0.25">
      <c r="A21" s="13" t="s">
        <v>24</v>
      </c>
      <c r="B21" s="14">
        <v>43262</v>
      </c>
      <c r="C21" s="15"/>
      <c r="D21" s="20" t="s">
        <v>37</v>
      </c>
      <c r="E21" s="30"/>
      <c r="F21" s="22">
        <v>1800</v>
      </c>
    </row>
    <row r="22" spans="1:6" ht="30" x14ac:dyDescent="0.25">
      <c r="A22" s="13" t="s">
        <v>25</v>
      </c>
      <c r="B22" s="14">
        <v>43263</v>
      </c>
      <c r="C22" s="15"/>
      <c r="D22" s="20" t="s">
        <v>51</v>
      </c>
      <c r="E22" s="37"/>
      <c r="F22" s="31">
        <v>1563</v>
      </c>
    </row>
    <row r="23" spans="1:6" ht="30" x14ac:dyDescent="0.25">
      <c r="A23" s="44" t="s">
        <v>26</v>
      </c>
      <c r="B23" s="29">
        <v>43263</v>
      </c>
      <c r="C23" s="15"/>
      <c r="D23" s="41" t="s">
        <v>38</v>
      </c>
      <c r="E23" s="30"/>
      <c r="F23" s="22">
        <v>9387</v>
      </c>
    </row>
    <row r="24" spans="1:6" x14ac:dyDescent="0.25">
      <c r="A24" s="13" t="s">
        <v>27</v>
      </c>
      <c r="B24" s="14">
        <v>43299</v>
      </c>
      <c r="C24" s="15"/>
      <c r="D24" s="20" t="s">
        <v>48</v>
      </c>
      <c r="E24" s="30">
        <v>1863</v>
      </c>
      <c r="F24" s="22"/>
    </row>
    <row r="25" spans="1:6" x14ac:dyDescent="0.25">
      <c r="A25" s="19" t="s">
        <v>33</v>
      </c>
      <c r="B25" s="14">
        <v>43343</v>
      </c>
      <c r="C25" s="15"/>
      <c r="D25" s="20" t="s">
        <v>39</v>
      </c>
      <c r="E25" s="21">
        <v>40772.199999999997</v>
      </c>
      <c r="F25" s="22"/>
    </row>
    <row r="26" spans="1:6" x14ac:dyDescent="0.25">
      <c r="A26" s="13" t="s">
        <v>34</v>
      </c>
      <c r="B26" s="23">
        <v>43320</v>
      </c>
      <c r="C26" s="24"/>
      <c r="D26" s="25" t="s">
        <v>40</v>
      </c>
      <c r="E26" s="26">
        <v>31183.8</v>
      </c>
      <c r="F26" s="27"/>
    </row>
    <row r="27" spans="1:6" x14ac:dyDescent="0.25">
      <c r="A27" s="44"/>
      <c r="B27" s="29"/>
      <c r="C27" s="15"/>
      <c r="D27" s="20"/>
      <c r="E27" s="30"/>
      <c r="F27" s="22"/>
    </row>
    <row r="28" spans="1:6" x14ac:dyDescent="0.25">
      <c r="A28" s="13"/>
      <c r="B28" s="29"/>
      <c r="C28" s="15"/>
      <c r="D28" s="20"/>
      <c r="E28" s="30"/>
      <c r="F28" s="31"/>
    </row>
    <row r="29" spans="1:6" x14ac:dyDescent="0.25">
      <c r="A29" s="13"/>
      <c r="B29" s="14"/>
      <c r="C29" s="15"/>
      <c r="D29" s="20"/>
      <c r="E29" s="30"/>
      <c r="F29" s="31"/>
    </row>
    <row r="30" spans="1:6" x14ac:dyDescent="0.25">
      <c r="A30" s="13"/>
      <c r="B30" s="14"/>
      <c r="C30" s="15"/>
      <c r="D30" s="20"/>
      <c r="E30" s="30"/>
      <c r="F30" s="31"/>
    </row>
    <row r="31" spans="1:6" x14ac:dyDescent="0.25">
      <c r="A31" s="13"/>
      <c r="B31" s="14"/>
      <c r="C31" s="15"/>
      <c r="D31" s="20"/>
      <c r="E31" s="37"/>
      <c r="F31" s="31"/>
    </row>
    <row r="32" spans="1:6" x14ac:dyDescent="0.25">
      <c r="A32" s="13"/>
      <c r="B32" s="14"/>
      <c r="C32" s="15"/>
      <c r="D32" s="20"/>
      <c r="E32" s="45"/>
      <c r="F32" s="31"/>
    </row>
    <row r="33" spans="1:7" x14ac:dyDescent="0.25">
      <c r="A33" s="13"/>
      <c r="B33" s="14"/>
      <c r="C33" s="46"/>
      <c r="D33" s="20"/>
      <c r="E33" s="37"/>
      <c r="F33" s="31"/>
    </row>
    <row r="34" spans="1:7" x14ac:dyDescent="0.25">
      <c r="A34" s="13"/>
      <c r="B34" s="14"/>
      <c r="C34" s="46"/>
      <c r="D34" s="20"/>
      <c r="E34" s="37"/>
      <c r="F34" s="31"/>
    </row>
    <row r="35" spans="1:7" ht="15.75" thickBot="1" x14ac:dyDescent="0.3">
      <c r="A35" s="47"/>
      <c r="B35" s="48"/>
      <c r="C35" s="49"/>
      <c r="D35" s="50"/>
      <c r="E35" s="51"/>
      <c r="F35" s="52"/>
    </row>
    <row r="36" spans="1:7" ht="15.75" thickBot="1" x14ac:dyDescent="0.3">
      <c r="A36" s="53" t="s">
        <v>28</v>
      </c>
      <c r="B36" s="54" t="s">
        <v>8</v>
      </c>
      <c r="C36" s="55">
        <f>SUM(C8:C32)</f>
        <v>171000</v>
      </c>
      <c r="D36" s="56" t="s">
        <v>29</v>
      </c>
      <c r="E36" s="57">
        <f>SUM(E8:E35)</f>
        <v>119979</v>
      </c>
      <c r="F36" s="57">
        <f>SUM(F8:F35)</f>
        <v>51021</v>
      </c>
    </row>
    <row r="37" spans="1:7" ht="15.75" thickBot="1" x14ac:dyDescent="0.3">
      <c r="A37" s="58" t="s">
        <v>30</v>
      </c>
      <c r="B37" s="59"/>
      <c r="C37" s="59"/>
      <c r="D37" s="59"/>
      <c r="E37" s="60"/>
      <c r="F37" s="61">
        <f>C36-E36-F36</f>
        <v>0</v>
      </c>
    </row>
    <row r="40" spans="1:7" x14ac:dyDescent="0.25">
      <c r="A40" t="s">
        <v>31</v>
      </c>
      <c r="B40" s="62"/>
    </row>
    <row r="41" spans="1:7" x14ac:dyDescent="0.25">
      <c r="A41" t="s">
        <v>32</v>
      </c>
    </row>
    <row r="42" spans="1:7" ht="15.75" x14ac:dyDescent="0.25">
      <c r="B42" s="63"/>
      <c r="C42" s="63"/>
      <c r="D42" s="64"/>
      <c r="E42" s="64"/>
      <c r="F42" s="64"/>
      <c r="G42" s="64"/>
    </row>
    <row r="43" spans="1:7" x14ac:dyDescent="0.25">
      <c r="B43" s="64"/>
      <c r="C43" s="64"/>
      <c r="D43" s="64"/>
      <c r="E43" s="64"/>
      <c r="F43" s="64"/>
      <c r="G43" s="64"/>
    </row>
    <row r="44" spans="1:7" x14ac:dyDescent="0.25">
      <c r="B44" s="65"/>
      <c r="C44" s="66"/>
      <c r="D44" s="66"/>
      <c r="E44" s="66"/>
      <c r="F44" s="67"/>
      <c r="G44" s="64"/>
    </row>
    <row r="45" spans="1:7" x14ac:dyDescent="0.25">
      <c r="B45" s="64"/>
      <c r="C45" s="68"/>
      <c r="D45" s="66"/>
      <c r="E45" s="66"/>
      <c r="F45" s="66"/>
      <c r="G45" s="66"/>
    </row>
    <row r="46" spans="1:7" x14ac:dyDescent="0.25">
      <c r="B46" s="68"/>
      <c r="C46" s="69"/>
      <c r="D46" s="70"/>
      <c r="E46" s="64"/>
      <c r="F46" s="70"/>
      <c r="G46" s="70"/>
    </row>
    <row r="47" spans="1:7" x14ac:dyDescent="0.25">
      <c r="B47" s="68"/>
      <c r="C47" s="69"/>
      <c r="D47" s="70"/>
      <c r="E47" s="64"/>
      <c r="F47" s="70"/>
      <c r="G47" s="70"/>
    </row>
    <row r="48" spans="1:7" x14ac:dyDescent="0.25">
      <c r="B48" s="68"/>
      <c r="C48" s="69"/>
      <c r="D48" s="70"/>
      <c r="E48" s="64"/>
      <c r="F48" s="70"/>
      <c r="G48" s="70"/>
    </row>
    <row r="49" spans="2:7" x14ac:dyDescent="0.25">
      <c r="B49" s="68"/>
      <c r="C49" s="69"/>
      <c r="D49" s="70"/>
      <c r="E49" s="64"/>
      <c r="F49" s="70"/>
      <c r="G49" s="70"/>
    </row>
    <row r="50" spans="2:7" x14ac:dyDescent="0.25">
      <c r="B50" s="68"/>
      <c r="C50" s="69"/>
      <c r="D50" s="70"/>
      <c r="E50" s="64"/>
      <c r="F50" s="70"/>
      <c r="G50" s="70"/>
    </row>
    <row r="51" spans="2:7" x14ac:dyDescent="0.25">
      <c r="B51" s="68"/>
      <c r="C51" s="69"/>
      <c r="D51" s="70"/>
      <c r="E51" s="64"/>
      <c r="F51" s="70"/>
      <c r="G51" s="70"/>
    </row>
    <row r="52" spans="2:7" x14ac:dyDescent="0.25">
      <c r="B52" s="68"/>
      <c r="C52" s="69"/>
      <c r="D52" s="70"/>
      <c r="E52" s="64"/>
      <c r="F52" s="70"/>
      <c r="G52" s="70"/>
    </row>
    <row r="53" spans="2:7" x14ac:dyDescent="0.25">
      <c r="B53" s="68"/>
      <c r="C53" s="69"/>
      <c r="D53" s="70"/>
      <c r="E53" s="64"/>
      <c r="F53" s="70"/>
      <c r="G53" s="70"/>
    </row>
    <row r="54" spans="2:7" x14ac:dyDescent="0.25">
      <c r="B54" s="68"/>
      <c r="C54" s="69"/>
      <c r="D54" s="71"/>
      <c r="E54" s="64"/>
      <c r="F54" s="70"/>
      <c r="G54" s="70"/>
    </row>
    <row r="55" spans="2:7" x14ac:dyDescent="0.25">
      <c r="B55" s="68"/>
      <c r="C55" s="69"/>
      <c r="D55" s="70"/>
      <c r="E55" s="64"/>
      <c r="F55" s="70"/>
      <c r="G55" s="70"/>
    </row>
    <row r="56" spans="2:7" x14ac:dyDescent="0.25">
      <c r="B56" s="68"/>
      <c r="C56" s="69"/>
      <c r="D56" s="70"/>
      <c r="E56" s="64"/>
      <c r="F56" s="70"/>
      <c r="G56" s="70"/>
    </row>
    <row r="57" spans="2:7" x14ac:dyDescent="0.25">
      <c r="B57" s="68"/>
      <c r="C57" s="69"/>
      <c r="D57" s="70"/>
      <c r="E57" s="64"/>
      <c r="F57" s="70"/>
      <c r="G57" s="70"/>
    </row>
    <row r="58" spans="2:7" x14ac:dyDescent="0.25">
      <c r="B58" s="68"/>
      <c r="C58" s="69"/>
      <c r="D58" s="72"/>
      <c r="E58" s="64"/>
      <c r="F58" s="70"/>
      <c r="G58" s="70"/>
    </row>
    <row r="59" spans="2:7" x14ac:dyDescent="0.25">
      <c r="B59" s="66"/>
      <c r="C59" s="65"/>
      <c r="D59" s="73"/>
      <c r="E59" s="65"/>
      <c r="F59" s="74"/>
      <c r="G59" s="74"/>
    </row>
    <row r="60" spans="2:7" x14ac:dyDescent="0.25">
      <c r="B60" s="75"/>
      <c r="C60" s="64"/>
      <c r="D60" s="64"/>
      <c r="E60" s="64"/>
      <c r="F60" s="64"/>
      <c r="G60" s="74"/>
    </row>
    <row r="61" spans="2:7" x14ac:dyDescent="0.25">
      <c r="B61" s="64"/>
      <c r="C61" s="64"/>
      <c r="D61" s="64"/>
      <c r="E61" s="64"/>
      <c r="F61" s="64"/>
      <c r="G61" s="64"/>
    </row>
    <row r="62" spans="2:7" x14ac:dyDescent="0.25">
      <c r="B62" s="64"/>
      <c r="C62" s="64"/>
      <c r="D62" s="64"/>
      <c r="E62" s="64"/>
      <c r="F62" s="64"/>
      <c r="G62" s="64"/>
    </row>
    <row r="63" spans="2:7" x14ac:dyDescent="0.25">
      <c r="B63" s="64"/>
      <c r="C63" s="64"/>
      <c r="D63" s="64"/>
      <c r="E63" s="64"/>
      <c r="F63" s="64"/>
      <c r="G63" s="64"/>
    </row>
    <row r="64" spans="2:7" x14ac:dyDescent="0.25">
      <c r="B64" s="64"/>
      <c r="C64" s="64"/>
      <c r="D64" s="64"/>
      <c r="E64" s="64"/>
      <c r="F64" s="64"/>
      <c r="G64" s="64"/>
    </row>
    <row r="65" spans="2:7" x14ac:dyDescent="0.25">
      <c r="B65" s="64"/>
      <c r="C65" s="66"/>
      <c r="D65" s="66"/>
      <c r="E65" s="74"/>
      <c r="F65" s="64"/>
      <c r="G65" s="64"/>
    </row>
    <row r="66" spans="2:7" x14ac:dyDescent="0.25">
      <c r="B66" s="64"/>
      <c r="C66" s="66"/>
      <c r="D66" s="66"/>
      <c r="E66" s="74"/>
      <c r="F66" s="64"/>
      <c r="G66" s="64"/>
    </row>
    <row r="67" spans="2:7" x14ac:dyDescent="0.25">
      <c r="B67" s="64"/>
      <c r="C67" s="66"/>
      <c r="D67" s="64"/>
      <c r="E67" s="74"/>
      <c r="F67" s="76"/>
      <c r="G67" s="64"/>
    </row>
    <row r="68" spans="2:7" x14ac:dyDescent="0.25">
      <c r="B68" s="64"/>
      <c r="C68" s="64"/>
      <c r="D68" s="64"/>
      <c r="E68" s="64"/>
      <c r="F68" s="64"/>
      <c r="G68" s="64"/>
    </row>
    <row r="69" spans="2:7" x14ac:dyDescent="0.25">
      <c r="B69" s="64"/>
      <c r="C69" s="64"/>
      <c r="D69" s="64"/>
      <c r="E69" s="64"/>
      <c r="F69" s="64"/>
      <c r="G69" s="64"/>
    </row>
    <row r="70" spans="2:7" x14ac:dyDescent="0.25">
      <c r="B70" s="64"/>
      <c r="C70" s="64"/>
      <c r="D70" s="64"/>
      <c r="E70" s="64"/>
      <c r="F70" s="64"/>
      <c r="G70" s="64"/>
    </row>
    <row r="71" spans="2:7" x14ac:dyDescent="0.25">
      <c r="B71" s="64"/>
      <c r="C71" s="64"/>
      <c r="D71" s="64"/>
      <c r="E71" s="64"/>
      <c r="F71" s="64"/>
      <c r="G71" s="64"/>
    </row>
    <row r="72" spans="2:7" x14ac:dyDescent="0.25">
      <c r="B72" s="64"/>
      <c r="C72" s="64"/>
      <c r="D72" s="64"/>
      <c r="E72" s="64"/>
      <c r="F72" s="64"/>
      <c r="G72" s="64"/>
    </row>
    <row r="73" spans="2:7" x14ac:dyDescent="0.25">
      <c r="B73" s="64"/>
      <c r="C73" s="64"/>
      <c r="D73" s="64"/>
      <c r="E73" s="64"/>
      <c r="F73" s="64"/>
      <c r="G73" s="64"/>
    </row>
    <row r="74" spans="2:7" x14ac:dyDescent="0.25">
      <c r="B74" s="64"/>
      <c r="C74" s="64"/>
      <c r="D74" s="64"/>
      <c r="E74" s="64"/>
      <c r="F74" s="64"/>
      <c r="G74" s="6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A28" sqref="A28"/>
    </sheetView>
  </sheetViews>
  <sheetFormatPr defaultRowHeight="15" x14ac:dyDescent="0.25"/>
  <cols>
    <col min="1" max="1" width="10.140625" customWidth="1"/>
    <col min="4" max="4" width="19.140625" customWidth="1"/>
    <col min="5" max="5" width="15.140625" customWidth="1"/>
    <col min="6" max="6" width="11.140625" customWidth="1"/>
    <col min="8" max="8" width="18" customWidth="1"/>
    <col min="9" max="9" width="15.42578125" customWidth="1"/>
  </cols>
  <sheetData>
    <row r="1" spans="1:11" x14ac:dyDescent="0.25">
      <c r="A1" s="98" t="s">
        <v>71</v>
      </c>
      <c r="B1" s="98"/>
      <c r="C1" s="98"/>
      <c r="D1" s="98"/>
    </row>
    <row r="3" spans="1:11" x14ac:dyDescent="0.25">
      <c r="B3" s="89" t="s">
        <v>56</v>
      </c>
      <c r="C3" s="89"/>
      <c r="F3" s="89" t="s">
        <v>57</v>
      </c>
      <c r="G3" s="78"/>
    </row>
    <row r="4" spans="1:11" x14ac:dyDescent="0.25">
      <c r="A4" s="62"/>
      <c r="B4" s="80" t="s">
        <v>52</v>
      </c>
      <c r="C4" s="80" t="s">
        <v>53</v>
      </c>
      <c r="F4" s="80" t="s">
        <v>52</v>
      </c>
      <c r="G4" s="80" t="s">
        <v>53</v>
      </c>
    </row>
    <row r="5" spans="1:11" x14ac:dyDescent="0.25">
      <c r="A5" s="96">
        <v>42979</v>
      </c>
      <c r="B5" s="80">
        <v>2961</v>
      </c>
      <c r="C5" s="80"/>
      <c r="D5" s="79"/>
      <c r="E5" s="79"/>
      <c r="F5" s="80">
        <v>52484.480000000003</v>
      </c>
      <c r="G5" s="80"/>
    </row>
    <row r="6" spans="1:11" x14ac:dyDescent="0.25">
      <c r="B6" s="81"/>
      <c r="C6" s="81"/>
      <c r="E6" s="62"/>
      <c r="F6" s="81"/>
      <c r="G6" s="81"/>
      <c r="I6" s="62"/>
    </row>
    <row r="7" spans="1:11" x14ac:dyDescent="0.25">
      <c r="B7" s="81"/>
      <c r="C7" s="81"/>
      <c r="E7" s="62"/>
      <c r="F7" s="81"/>
      <c r="G7" s="81"/>
      <c r="I7" s="62"/>
    </row>
    <row r="8" spans="1:11" x14ac:dyDescent="0.25">
      <c r="A8" s="62"/>
      <c r="B8" s="81"/>
      <c r="C8" s="81"/>
      <c r="E8" s="62"/>
      <c r="F8" s="81"/>
      <c r="G8" s="81"/>
      <c r="I8" s="62"/>
    </row>
    <row r="9" spans="1:11" x14ac:dyDescent="0.25">
      <c r="A9" s="62">
        <v>43039</v>
      </c>
      <c r="B9" s="81"/>
      <c r="C9" s="81">
        <v>176</v>
      </c>
      <c r="D9" s="97" t="s">
        <v>68</v>
      </c>
      <c r="E9" s="62"/>
      <c r="F9" s="81"/>
      <c r="G9" s="81"/>
      <c r="I9" s="62"/>
    </row>
    <row r="10" spans="1:11" x14ac:dyDescent="0.25">
      <c r="A10" s="62">
        <v>43054</v>
      </c>
      <c r="B10" s="81">
        <v>110100</v>
      </c>
      <c r="C10" s="81">
        <v>110100</v>
      </c>
      <c r="D10" s="97" t="s">
        <v>74</v>
      </c>
      <c r="E10" s="62"/>
      <c r="F10" s="81"/>
      <c r="G10" s="81"/>
      <c r="I10" s="62"/>
    </row>
    <row r="11" spans="1:11" x14ac:dyDescent="0.25">
      <c r="A11" s="62">
        <v>43442</v>
      </c>
      <c r="B11" s="81">
        <v>76500</v>
      </c>
      <c r="C11" s="81">
        <v>76500</v>
      </c>
      <c r="D11" s="97" t="s">
        <v>74</v>
      </c>
      <c r="E11" s="62"/>
      <c r="F11" s="81"/>
      <c r="G11" s="81"/>
      <c r="I11" s="62"/>
    </row>
    <row r="12" spans="1:11" x14ac:dyDescent="0.25">
      <c r="A12" s="62"/>
      <c r="B12" s="81"/>
      <c r="C12" s="81"/>
      <c r="E12" s="62">
        <v>43055</v>
      </c>
      <c r="F12" s="81">
        <v>110100</v>
      </c>
      <c r="G12" s="81"/>
      <c r="H12" t="s">
        <v>70</v>
      </c>
      <c r="I12" s="62"/>
    </row>
    <row r="13" spans="1:11" x14ac:dyDescent="0.25">
      <c r="B13" s="81"/>
      <c r="C13" s="81"/>
      <c r="E13" s="62">
        <v>43062</v>
      </c>
      <c r="F13" s="81"/>
      <c r="G13" s="99">
        <v>46000</v>
      </c>
      <c r="H13" s="100" t="s">
        <v>63</v>
      </c>
      <c r="I13" s="101"/>
      <c r="J13" s="102" t="s">
        <v>67</v>
      </c>
      <c r="K13" s="102"/>
    </row>
    <row r="14" spans="1:11" x14ac:dyDescent="0.25">
      <c r="B14" s="81"/>
      <c r="C14" s="81"/>
      <c r="E14" s="62">
        <v>43077</v>
      </c>
      <c r="F14" s="81">
        <v>76500</v>
      </c>
      <c r="G14" s="81"/>
      <c r="H14" t="s">
        <v>70</v>
      </c>
      <c r="I14" s="62"/>
    </row>
    <row r="15" spans="1:11" x14ac:dyDescent="0.25">
      <c r="B15" s="81"/>
      <c r="C15" s="81"/>
      <c r="F15" s="81"/>
      <c r="G15" s="81">
        <v>590.41999999999996</v>
      </c>
      <c r="H15" s="97" t="s">
        <v>60</v>
      </c>
    </row>
    <row r="16" spans="1:11" ht="15.75" thickBot="1" x14ac:dyDescent="0.3">
      <c r="A16" s="62"/>
      <c r="B16" s="88">
        <f>SUM(B5:B15)</f>
        <v>189561</v>
      </c>
      <c r="C16" s="88">
        <f>SUM(C6:C15)</f>
        <v>186776</v>
      </c>
      <c r="F16" s="88">
        <f>SUM(F5:F15)</f>
        <v>239084.48</v>
      </c>
      <c r="G16" s="88">
        <f>SUM(G6:G15)</f>
        <v>46590.42</v>
      </c>
    </row>
    <row r="17" spans="1:19" x14ac:dyDescent="0.25">
      <c r="A17" s="82"/>
      <c r="B17" s="83" t="s">
        <v>55</v>
      </c>
      <c r="C17" s="84"/>
      <c r="F17" s="92"/>
      <c r="G17" s="84"/>
    </row>
    <row r="18" spans="1:19" ht="15.75" thickBot="1" x14ac:dyDescent="0.3">
      <c r="A18" s="85">
        <v>43100</v>
      </c>
      <c r="B18" s="86">
        <f>B16-C16</f>
        <v>2785</v>
      </c>
      <c r="C18" s="87"/>
      <c r="F18" s="93">
        <f>F16-G16</f>
        <v>192494.06</v>
      </c>
      <c r="G18" s="87"/>
    </row>
    <row r="19" spans="1:19" x14ac:dyDescent="0.25">
      <c r="B19" s="81"/>
      <c r="C19" s="81"/>
      <c r="E19" s="62">
        <v>43139</v>
      </c>
      <c r="F19" s="81"/>
      <c r="G19" s="99">
        <v>25000</v>
      </c>
      <c r="H19" s="100" t="s">
        <v>64</v>
      </c>
      <c r="I19" s="101"/>
      <c r="J19" s="102" t="s">
        <v>67</v>
      </c>
      <c r="K19" s="102"/>
    </row>
    <row r="20" spans="1:19" x14ac:dyDescent="0.25">
      <c r="A20" s="62">
        <v>43138</v>
      </c>
      <c r="B20" s="81">
        <v>800</v>
      </c>
      <c r="C20" s="81"/>
      <c r="D20" s="97" t="s">
        <v>65</v>
      </c>
      <c r="E20" s="62">
        <v>43139</v>
      </c>
      <c r="F20" s="81"/>
      <c r="G20" s="81">
        <v>7629</v>
      </c>
      <c r="H20" s="97" t="s">
        <v>58</v>
      </c>
      <c r="I20" s="62"/>
    </row>
    <row r="21" spans="1:19" x14ac:dyDescent="0.25">
      <c r="A21" s="62"/>
      <c r="B21" s="81"/>
      <c r="C21" s="81"/>
      <c r="E21" s="62">
        <v>43206</v>
      </c>
      <c r="F21" s="81"/>
      <c r="G21" s="99">
        <v>100000</v>
      </c>
      <c r="H21" s="100" t="s">
        <v>63</v>
      </c>
      <c r="I21" s="101"/>
      <c r="J21" s="102" t="s">
        <v>67</v>
      </c>
      <c r="K21" s="102"/>
    </row>
    <row r="22" spans="1:19" x14ac:dyDescent="0.25">
      <c r="A22" s="62">
        <v>43213</v>
      </c>
      <c r="B22" s="81">
        <v>16500</v>
      </c>
      <c r="C22" s="81"/>
      <c r="D22" s="97" t="s">
        <v>66</v>
      </c>
      <c r="E22" s="62">
        <v>43213</v>
      </c>
      <c r="F22" s="81"/>
      <c r="G22" s="81">
        <v>16500</v>
      </c>
      <c r="H22" s="97" t="s">
        <v>59</v>
      </c>
      <c r="I22" s="62"/>
    </row>
    <row r="23" spans="1:19" x14ac:dyDescent="0.25">
      <c r="A23" s="62">
        <v>43250</v>
      </c>
      <c r="B23" s="81"/>
      <c r="C23" s="81">
        <v>12000</v>
      </c>
      <c r="D23" s="97" t="s">
        <v>61</v>
      </c>
      <c r="E23" s="97" t="s">
        <v>69</v>
      </c>
      <c r="F23" s="81"/>
      <c r="G23" s="81">
        <v>4883</v>
      </c>
      <c r="H23" s="97" t="s">
        <v>73</v>
      </c>
      <c r="I23" s="62"/>
    </row>
    <row r="24" spans="1:19" x14ac:dyDescent="0.25">
      <c r="A24" s="62">
        <v>43242</v>
      </c>
      <c r="B24" s="81"/>
      <c r="C24" s="81">
        <v>4487</v>
      </c>
      <c r="D24" s="97" t="s">
        <v>72</v>
      </c>
      <c r="E24" s="97"/>
      <c r="F24" s="81"/>
      <c r="G24" s="81">
        <v>1262.72</v>
      </c>
      <c r="H24" s="97" t="s">
        <v>60</v>
      </c>
    </row>
    <row r="25" spans="1:19" x14ac:dyDescent="0.25">
      <c r="A25" s="62">
        <v>43243</v>
      </c>
      <c r="B25" s="81"/>
      <c r="C25" s="81">
        <v>30</v>
      </c>
      <c r="D25" s="97" t="s">
        <v>62</v>
      </c>
      <c r="E25" s="97"/>
      <c r="F25" s="81"/>
      <c r="G25" s="81"/>
    </row>
    <row r="26" spans="1:19" x14ac:dyDescent="0.25">
      <c r="B26" s="81"/>
      <c r="C26" s="81"/>
      <c r="F26" s="81"/>
      <c r="G26" s="81"/>
      <c r="S26">
        <f>SUM(S3:S25)</f>
        <v>0</v>
      </c>
    </row>
    <row r="27" spans="1:19" x14ac:dyDescent="0.25">
      <c r="B27" s="81"/>
      <c r="C27" s="81"/>
      <c r="F27" s="81"/>
      <c r="G27" s="81"/>
    </row>
    <row r="28" spans="1:19" x14ac:dyDescent="0.25">
      <c r="A28" s="103"/>
      <c r="B28" s="104">
        <f>SUM(B18:B27)</f>
        <v>20085</v>
      </c>
      <c r="C28" s="104">
        <f>SUM(C23:C27)</f>
        <v>16517</v>
      </c>
      <c r="D28" s="103"/>
      <c r="E28" s="103"/>
      <c r="F28" s="104">
        <f>SUM(F18:F27)</f>
        <v>192494.06</v>
      </c>
      <c r="G28" s="104">
        <f>SUM(G19:G27)</f>
        <v>155274.72</v>
      </c>
    </row>
    <row r="29" spans="1:19" ht="15.75" thickBot="1" x14ac:dyDescent="0.3">
      <c r="B29" s="81"/>
      <c r="C29" s="81"/>
      <c r="F29" s="81"/>
      <c r="G29" s="81"/>
    </row>
    <row r="30" spans="1:19" ht="15.75" thickBot="1" x14ac:dyDescent="0.3">
      <c r="A30" s="95">
        <v>43343</v>
      </c>
      <c r="B30" s="90">
        <f>B28-C28</f>
        <v>3568</v>
      </c>
      <c r="C30" s="91"/>
      <c r="D30" t="s">
        <v>54</v>
      </c>
      <c r="F30" s="94">
        <f>F28-G28</f>
        <v>37219.339999999997</v>
      </c>
      <c r="G30" s="91"/>
      <c r="H30" t="s">
        <v>75</v>
      </c>
    </row>
    <row r="31" spans="1:19" x14ac:dyDescent="0.25">
      <c r="A31" s="62"/>
    </row>
    <row r="32" spans="1:19" x14ac:dyDescent="0.25">
      <c r="A32" s="62"/>
    </row>
    <row r="38" spans="1:1" x14ac:dyDescent="0.25">
      <c r="A38" s="62"/>
    </row>
    <row r="39" spans="1:1" x14ac:dyDescent="0.25">
      <c r="A39" s="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 školy</vt:lpstr>
      <vt:lpstr>Účto 1.9.2017-31.8.2018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Žárská</dc:creator>
  <cp:lastModifiedBy>Michal Saforek</cp:lastModifiedBy>
  <cp:lastPrinted>2018-11-07T15:25:03Z</cp:lastPrinted>
  <dcterms:created xsi:type="dcterms:W3CDTF">2018-11-05T07:20:09Z</dcterms:created>
  <dcterms:modified xsi:type="dcterms:W3CDTF">2018-11-09T21:12:22Z</dcterms:modified>
</cp:coreProperties>
</file>